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<sst xmlns="http://schemas.openxmlformats.org/spreadsheetml/2006/main" count="40" uniqueCount="36">
  <si>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土地建物一括取得時の対価区分</t>
  </si>
  <si>
    <t>「問題点」</t>
  </si>
  <si>
    <t>土地と建物を一括取得したときに対価区分が難しい</t>
  </si>
  <si>
    <t>「解決策」</t>
  </si>
  <si>
    <t>建築統計年報で建物の対価を決定する。</t>
  </si>
  <si>
    <t>従来から、一括取得の対価区分は税務上重大な関心事であった</t>
  </si>
  <si>
    <t>経済企画庁の「昭和６３年地域経済レポ－ト」で持ち家取得に伴うかけいの収支バランス</t>
  </si>
  <si>
    <t>の報告があり、地価は公示価格により、建築費は（床面積１２３㎡木造）は建築年表のデ－タ</t>
  </si>
  <si>
    <t>で処理していた。</t>
  </si>
  <si>
    <t>中之島図書館で建築統計年報の数値を入手し、下記の表を作成しました。</t>
  </si>
  <si>
    <t>木造</t>
  </si>
  <si>
    <t>建築統計年報</t>
  </si>
  <si>
    <t>用途別</t>
  </si>
  <si>
    <t>府県</t>
  </si>
  <si>
    <t>昭和</t>
  </si>
  <si>
    <t>平成</t>
  </si>
  <si>
    <t>建築物の</t>
  </si>
  <si>
    <t>数</t>
  </si>
  <si>
    <t>床面積</t>
  </si>
  <si>
    <t>合計㎡</t>
  </si>
  <si>
    <t>工事予定額</t>
  </si>
  <si>
    <t>万円</t>
  </si>
  <si>
    <t>㎡当たり</t>
  </si>
  <si>
    <t>円</t>
  </si>
  <si>
    <t>５２年</t>
  </si>
  <si>
    <t>　=100</t>
  </si>
  <si>
    <t>４３年</t>
  </si>
  <si>
    <t>　=１００</t>
  </si>
  <si>
    <t>３４年</t>
  </si>
  <si>
    <t>坪当たり</t>
  </si>
  <si>
    <t>(3.30579)</t>
  </si>
  <si>
    <t>対価</t>
  </si>
  <si>
    <t>区分なし</t>
  </si>
  <si>
    <t>大阪</t>
  </si>
  <si>
    <t>居住専用</t>
  </si>
  <si>
    <t>１２３㎡の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</si>
</sst>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i/>
      <sz val="14.25"/>
      <name val="ＭＳ Ｐゴシック"/>
      <family val="3"/>
    </font>
    <font>
      <sz val="14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3" xfId="0" applyBorder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Sheet1!$N$17:$N$54</c:f>
              <c:numCache>
                <c:ptCount val="38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3">
                  <c:v>52</c:v>
                </c:pt>
                <c:pt idx="24">
                  <c:v>53</c:v>
                </c:pt>
                <c:pt idx="25">
                  <c:v>54</c:v>
                </c:pt>
                <c:pt idx="26">
                  <c:v>55</c:v>
                </c:pt>
                <c:pt idx="27">
                  <c:v>56</c:v>
                </c:pt>
                <c:pt idx="28">
                  <c:v>57</c:v>
                </c:pt>
                <c:pt idx="29">
                  <c:v>58</c:v>
                </c:pt>
                <c:pt idx="30">
                  <c:v>59</c:v>
                </c:pt>
                <c:pt idx="31">
                  <c:v>60</c:v>
                </c:pt>
                <c:pt idx="32">
                  <c:v>61</c:v>
                </c:pt>
                <c:pt idx="33">
                  <c:v>62</c:v>
                </c:pt>
                <c:pt idx="34">
                  <c:v>63</c:v>
                </c:pt>
                <c:pt idx="35">
                  <c:v>1</c:v>
                </c:pt>
                <c:pt idx="36">
                  <c:v>2</c:v>
                </c:pt>
              </c:numCache>
            </c:numRef>
          </c:cat>
          <c:val>
            <c:numRef>
              <c:f>Sheet1!$O$17:$O$54</c:f>
              <c:numCache>
                <c:ptCount val="38"/>
                <c:pt idx="0">
                  <c:v>84</c:v>
                </c:pt>
                <c:pt idx="1">
                  <c:v>90</c:v>
                </c:pt>
                <c:pt idx="2">
                  <c:v>94</c:v>
                </c:pt>
                <c:pt idx="3">
                  <c:v>100</c:v>
                </c:pt>
                <c:pt idx="4">
                  <c:v>106</c:v>
                </c:pt>
                <c:pt idx="5">
                  <c:v>121</c:v>
                </c:pt>
                <c:pt idx="6">
                  <c:v>143</c:v>
                </c:pt>
                <c:pt idx="7">
                  <c:v>164</c:v>
                </c:pt>
                <c:pt idx="8">
                  <c:v>191</c:v>
                </c:pt>
                <c:pt idx="9">
                  <c:v>210</c:v>
                </c:pt>
                <c:pt idx="10">
                  <c:v>223</c:v>
                </c:pt>
                <c:pt idx="11">
                  <c:v>242</c:v>
                </c:pt>
                <c:pt idx="13">
                  <c:v>271</c:v>
                </c:pt>
                <c:pt idx="14">
                  <c:v>300</c:v>
                </c:pt>
                <c:pt idx="15">
                  <c:v>332</c:v>
                </c:pt>
                <c:pt idx="16">
                  <c:v>381</c:v>
                </c:pt>
                <c:pt idx="17">
                  <c:v>419</c:v>
                </c:pt>
                <c:pt idx="18">
                  <c:v>538</c:v>
                </c:pt>
                <c:pt idx="19">
                  <c:v>752</c:v>
                </c:pt>
                <c:pt idx="20">
                  <c:v>873</c:v>
                </c:pt>
                <c:pt idx="21">
                  <c:v>917</c:v>
                </c:pt>
                <c:pt idx="23">
                  <c:v>959</c:v>
                </c:pt>
                <c:pt idx="24">
                  <c:v>984</c:v>
                </c:pt>
                <c:pt idx="25">
                  <c:v>1026</c:v>
                </c:pt>
                <c:pt idx="26">
                  <c:v>1155</c:v>
                </c:pt>
                <c:pt idx="27">
                  <c:v>1282</c:v>
                </c:pt>
                <c:pt idx="28">
                  <c:v>1322</c:v>
                </c:pt>
                <c:pt idx="29">
                  <c:v>1346</c:v>
                </c:pt>
                <c:pt idx="30">
                  <c:v>1365</c:v>
                </c:pt>
                <c:pt idx="31">
                  <c:v>1379</c:v>
                </c:pt>
                <c:pt idx="32">
                  <c:v>1401</c:v>
                </c:pt>
                <c:pt idx="33">
                  <c:v>1441</c:v>
                </c:pt>
                <c:pt idx="34">
                  <c:v>1542</c:v>
                </c:pt>
                <c:pt idx="35">
                  <c:v>1672</c:v>
                </c:pt>
                <c:pt idx="36">
                  <c:v>1803</c:v>
                </c:pt>
              </c:numCache>
            </c:numRef>
          </c:val>
          <c:smooth val="0"/>
        </c:ser>
        <c:marker val="1"/>
        <c:axId val="53770721"/>
        <c:axId val="14174442"/>
      </c:lineChart>
      <c:catAx>
        <c:axId val="53770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昭和・平成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174442"/>
        <c:crosses val="autoZero"/>
        <c:auto val="1"/>
        <c:lblOffset val="100"/>
        <c:noMultiLvlLbl val="0"/>
      </c:catAx>
      <c:valAx>
        <c:axId val="14174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㎡あたり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7707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35</xdr:row>
      <xdr:rowOff>85725</xdr:rowOff>
    </xdr:from>
    <xdr:to>
      <xdr:col>21</xdr:col>
      <xdr:colOff>609600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9191625" y="6086475"/>
        <a:ext cx="44100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I4" sqref="I4"/>
    </sheetView>
  </sheetViews>
  <sheetFormatPr defaultColWidth="9.00390625" defaultRowHeight="13.5"/>
  <cols>
    <col min="1" max="1" width="7.50390625" style="0" customWidth="1"/>
    <col min="2" max="2" width="4.25390625" style="0" customWidth="1"/>
    <col min="3" max="3" width="4.50390625" style="0" customWidth="1"/>
    <col min="4" max="4" width="8.00390625" style="0" customWidth="1"/>
    <col min="6" max="6" width="10.125" style="0" bestFit="1" customWidth="1"/>
    <col min="8" max="8" width="5.875" style="0" customWidth="1"/>
    <col min="9" max="10" width="6.625" style="0" customWidth="1"/>
  </cols>
  <sheetData>
    <row r="1" ht="13.5">
      <c r="A1" t="s">
        <v>0</v>
      </c>
    </row>
    <row r="3" spans="1:2" ht="13.5">
      <c r="A3" t="s">
        <v>1</v>
      </c>
      <c r="B3" t="s">
        <v>2</v>
      </c>
    </row>
    <row r="5" spans="1:2" ht="13.5">
      <c r="A5" t="s">
        <v>3</v>
      </c>
      <c r="B5" t="s">
        <v>4</v>
      </c>
    </row>
    <row r="7" ht="13.5">
      <c r="B7" t="s">
        <v>5</v>
      </c>
    </row>
    <row r="8" ht="13.5">
      <c r="B8" t="s">
        <v>6</v>
      </c>
    </row>
    <row r="9" ht="13.5">
      <c r="B9" t="s">
        <v>7</v>
      </c>
    </row>
    <row r="10" ht="13.5">
      <c r="B10" t="s">
        <v>8</v>
      </c>
    </row>
    <row r="11" ht="13.5">
      <c r="B11" t="s">
        <v>9</v>
      </c>
    </row>
    <row r="13" spans="1:4" ht="13.5">
      <c r="A13" t="s">
        <v>10</v>
      </c>
      <c r="D13" t="s">
        <v>11</v>
      </c>
    </row>
    <row r="14" spans="1:15" ht="13.5">
      <c r="A14" s="1" t="s">
        <v>12</v>
      </c>
      <c r="B14" s="1" t="s">
        <v>13</v>
      </c>
      <c r="C14" s="1" t="s">
        <v>14</v>
      </c>
      <c r="D14" s="1" t="s">
        <v>16</v>
      </c>
      <c r="E14" s="1" t="s">
        <v>18</v>
      </c>
      <c r="F14" s="1" t="s">
        <v>20</v>
      </c>
      <c r="G14" s="1" t="s">
        <v>22</v>
      </c>
      <c r="H14" s="1" t="s">
        <v>24</v>
      </c>
      <c r="I14" s="1" t="s">
        <v>26</v>
      </c>
      <c r="J14" s="1" t="s">
        <v>28</v>
      </c>
      <c r="K14" s="1" t="s">
        <v>29</v>
      </c>
      <c r="L14" s="1" t="s">
        <v>35</v>
      </c>
      <c r="N14" t="str">
        <f>+C14</f>
        <v>昭和</v>
      </c>
      <c r="O14" t="str">
        <f>+J14</f>
        <v>３４年</v>
      </c>
    </row>
    <row r="15" spans="1:15" ht="13.5">
      <c r="A15" s="4"/>
      <c r="B15" s="4"/>
      <c r="C15" s="4" t="s">
        <v>15</v>
      </c>
      <c r="D15" s="4" t="s">
        <v>17</v>
      </c>
      <c r="E15" s="4" t="s">
        <v>19</v>
      </c>
      <c r="F15" s="5" t="s">
        <v>21</v>
      </c>
      <c r="G15" s="5" t="s">
        <v>23</v>
      </c>
      <c r="H15" s="4" t="s">
        <v>25</v>
      </c>
      <c r="I15" s="4" t="s">
        <v>27</v>
      </c>
      <c r="J15" s="4" t="s">
        <v>27</v>
      </c>
      <c r="K15" s="6" t="s">
        <v>30</v>
      </c>
      <c r="L15" s="4" t="s">
        <v>31</v>
      </c>
      <c r="N15" t="str">
        <f>+C15</f>
        <v>平成</v>
      </c>
      <c r="O15" t="str">
        <f>+J15</f>
        <v>　=１００</v>
      </c>
    </row>
    <row r="16" spans="1:12" ht="13.5">
      <c r="A16" s="2"/>
      <c r="B16" s="2"/>
      <c r="C16" s="2"/>
      <c r="D16" s="2"/>
      <c r="E16" s="2"/>
      <c r="F16" s="2"/>
      <c r="G16" s="3"/>
      <c r="H16" s="2"/>
      <c r="I16" s="2"/>
      <c r="J16" s="2"/>
      <c r="K16" s="2"/>
      <c r="L16" s="2"/>
    </row>
    <row r="17" spans="1:15" ht="13.5">
      <c r="A17" s="2" t="s">
        <v>32</v>
      </c>
      <c r="B17" s="2" t="s">
        <v>33</v>
      </c>
      <c r="C17" s="2">
        <v>31</v>
      </c>
      <c r="D17" s="2"/>
      <c r="E17" s="2">
        <v>2058139</v>
      </c>
      <c r="F17" s="2">
        <v>1599249</v>
      </c>
      <c r="G17" s="2">
        <f>ROUND(F17*10000/E17,0)</f>
        <v>7770</v>
      </c>
      <c r="H17" s="2"/>
      <c r="I17" s="2"/>
      <c r="J17" s="2">
        <f>INT(G17*100/$G$20)</f>
        <v>84</v>
      </c>
      <c r="K17" s="2">
        <f>INT(G17*3.30579)</f>
        <v>25685</v>
      </c>
      <c r="L17" s="2">
        <f>INT(G17*123)</f>
        <v>955710</v>
      </c>
      <c r="N17">
        <f>+C17</f>
        <v>31</v>
      </c>
      <c r="O17">
        <f>+J17</f>
        <v>84</v>
      </c>
    </row>
    <row r="18" spans="1:15" ht="13.5">
      <c r="A18" s="2"/>
      <c r="B18" s="2"/>
      <c r="C18" s="2">
        <v>32</v>
      </c>
      <c r="D18" s="2"/>
      <c r="E18" s="2">
        <v>2374665</v>
      </c>
      <c r="F18" s="2">
        <v>1975396</v>
      </c>
      <c r="G18" s="2">
        <f aca="true" t="shared" si="0" ref="G18:G53">ROUND(F18*10000/E18,0)</f>
        <v>8319</v>
      </c>
      <c r="H18" s="2"/>
      <c r="I18" s="2"/>
      <c r="J18" s="2">
        <f aca="true" t="shared" si="1" ref="J18:J53">INT(G18*100/$G$20)</f>
        <v>90</v>
      </c>
      <c r="K18" s="2">
        <f aca="true" t="shared" si="2" ref="K18:K28">INT(G18*3.30579)</f>
        <v>27500</v>
      </c>
      <c r="L18" s="2">
        <f aca="true" t="shared" si="3" ref="L18:L28">INT(G18*123)</f>
        <v>1023237</v>
      </c>
      <c r="N18">
        <f aca="true" t="shared" si="4" ref="N18:N53">+C18</f>
        <v>32</v>
      </c>
      <c r="O18">
        <f aca="true" t="shared" si="5" ref="O18:O53">+J18</f>
        <v>90</v>
      </c>
    </row>
    <row r="19" spans="1:15" ht="13.5">
      <c r="A19" s="2"/>
      <c r="B19" s="2"/>
      <c r="C19" s="2">
        <v>33</v>
      </c>
      <c r="D19" s="2"/>
      <c r="E19" s="2">
        <v>1986932</v>
      </c>
      <c r="F19" s="2">
        <v>1711519</v>
      </c>
      <c r="G19" s="2">
        <f t="shared" si="0"/>
        <v>8614</v>
      </c>
      <c r="H19" s="2"/>
      <c r="I19" s="2"/>
      <c r="J19" s="2">
        <f t="shared" si="1"/>
        <v>94</v>
      </c>
      <c r="K19" s="2">
        <f t="shared" si="2"/>
        <v>28476</v>
      </c>
      <c r="L19" s="2">
        <f t="shared" si="3"/>
        <v>1059522</v>
      </c>
      <c r="N19">
        <f t="shared" si="4"/>
        <v>33</v>
      </c>
      <c r="O19">
        <f t="shared" si="5"/>
        <v>94</v>
      </c>
    </row>
    <row r="20" spans="1:15" ht="13.5">
      <c r="A20" s="2"/>
      <c r="B20" s="2"/>
      <c r="C20" s="2">
        <v>34</v>
      </c>
      <c r="D20" s="2"/>
      <c r="E20" s="2">
        <v>2215114</v>
      </c>
      <c r="F20" s="2">
        <v>2028031</v>
      </c>
      <c r="G20" s="2">
        <f t="shared" si="0"/>
        <v>9155</v>
      </c>
      <c r="H20" s="2"/>
      <c r="I20" s="2"/>
      <c r="J20" s="2">
        <f t="shared" si="1"/>
        <v>100</v>
      </c>
      <c r="K20" s="2">
        <f t="shared" si="2"/>
        <v>30264</v>
      </c>
      <c r="L20" s="2">
        <f t="shared" si="3"/>
        <v>1126065</v>
      </c>
      <c r="N20">
        <f t="shared" si="4"/>
        <v>34</v>
      </c>
      <c r="O20">
        <f t="shared" si="5"/>
        <v>100</v>
      </c>
    </row>
    <row r="21" spans="1:15" ht="13.5">
      <c r="A21" s="2"/>
      <c r="B21" s="2"/>
      <c r="C21" s="2">
        <v>35</v>
      </c>
      <c r="D21" s="2"/>
      <c r="E21" s="2">
        <v>2120715</v>
      </c>
      <c r="F21" s="2">
        <v>2075943</v>
      </c>
      <c r="G21" s="2">
        <f t="shared" si="0"/>
        <v>9789</v>
      </c>
      <c r="H21" s="2"/>
      <c r="I21" s="2"/>
      <c r="J21" s="2">
        <f t="shared" si="1"/>
        <v>106</v>
      </c>
      <c r="K21" s="2">
        <f t="shared" si="2"/>
        <v>32360</v>
      </c>
      <c r="L21" s="2">
        <f t="shared" si="3"/>
        <v>1204047</v>
      </c>
      <c r="N21">
        <f t="shared" si="4"/>
        <v>35</v>
      </c>
      <c r="O21">
        <f t="shared" si="5"/>
        <v>106</v>
      </c>
    </row>
    <row r="22" spans="1:15" ht="13.5">
      <c r="A22" s="2"/>
      <c r="B22" s="2"/>
      <c r="C22" s="2">
        <v>36</v>
      </c>
      <c r="D22" s="2"/>
      <c r="E22" s="2">
        <v>2095095</v>
      </c>
      <c r="F22" s="2">
        <v>2334086</v>
      </c>
      <c r="G22" s="2">
        <f t="shared" si="0"/>
        <v>11141</v>
      </c>
      <c r="H22" s="2"/>
      <c r="I22" s="2"/>
      <c r="J22" s="2">
        <f t="shared" si="1"/>
        <v>121</v>
      </c>
      <c r="K22" s="2">
        <f t="shared" si="2"/>
        <v>36829</v>
      </c>
      <c r="L22" s="2">
        <f t="shared" si="3"/>
        <v>1370343</v>
      </c>
      <c r="N22">
        <f t="shared" si="4"/>
        <v>36</v>
      </c>
      <c r="O22">
        <f t="shared" si="5"/>
        <v>121</v>
      </c>
    </row>
    <row r="23" spans="1:15" ht="13.5">
      <c r="A23" s="2"/>
      <c r="B23" s="2"/>
      <c r="C23" s="2">
        <v>37</v>
      </c>
      <c r="D23" s="2"/>
      <c r="E23" s="2">
        <v>2026888</v>
      </c>
      <c r="F23" s="2">
        <v>2665536</v>
      </c>
      <c r="G23" s="2">
        <f t="shared" si="0"/>
        <v>13151</v>
      </c>
      <c r="H23" s="2"/>
      <c r="I23" s="2"/>
      <c r="J23" s="2">
        <f t="shared" si="1"/>
        <v>143</v>
      </c>
      <c r="K23" s="2">
        <f t="shared" si="2"/>
        <v>43474</v>
      </c>
      <c r="L23" s="2">
        <f t="shared" si="3"/>
        <v>1617573</v>
      </c>
      <c r="N23">
        <f t="shared" si="4"/>
        <v>37</v>
      </c>
      <c r="O23">
        <f t="shared" si="5"/>
        <v>143</v>
      </c>
    </row>
    <row r="24" spans="1:15" ht="13.5">
      <c r="A24" s="2"/>
      <c r="B24" s="2"/>
      <c r="C24" s="2">
        <v>38</v>
      </c>
      <c r="D24" s="2"/>
      <c r="E24" s="2">
        <v>1719196</v>
      </c>
      <c r="F24" s="2">
        <v>2592676</v>
      </c>
      <c r="G24" s="2">
        <f t="shared" si="0"/>
        <v>15081</v>
      </c>
      <c r="H24" s="2"/>
      <c r="I24" s="2"/>
      <c r="J24" s="2">
        <f t="shared" si="1"/>
        <v>164</v>
      </c>
      <c r="K24" s="2">
        <f t="shared" si="2"/>
        <v>49854</v>
      </c>
      <c r="L24" s="2">
        <f t="shared" si="3"/>
        <v>1854963</v>
      </c>
      <c r="N24">
        <f t="shared" si="4"/>
        <v>38</v>
      </c>
      <c r="O24">
        <f t="shared" si="5"/>
        <v>164</v>
      </c>
    </row>
    <row r="25" spans="1:15" ht="13.5">
      <c r="A25" s="2"/>
      <c r="B25" s="2"/>
      <c r="C25" s="2">
        <v>39</v>
      </c>
      <c r="D25" s="2"/>
      <c r="E25" s="2">
        <v>1845309</v>
      </c>
      <c r="F25" s="2">
        <v>3237804</v>
      </c>
      <c r="G25" s="2">
        <f t="shared" si="0"/>
        <v>17546</v>
      </c>
      <c r="H25" s="2"/>
      <c r="I25" s="2"/>
      <c r="J25" s="2">
        <f t="shared" si="1"/>
        <v>191</v>
      </c>
      <c r="K25" s="2">
        <f t="shared" si="2"/>
        <v>58003</v>
      </c>
      <c r="L25" s="2">
        <f t="shared" si="3"/>
        <v>2158158</v>
      </c>
      <c r="N25">
        <f t="shared" si="4"/>
        <v>39</v>
      </c>
      <c r="O25">
        <f t="shared" si="5"/>
        <v>191</v>
      </c>
    </row>
    <row r="26" spans="1:15" ht="13.5">
      <c r="A26" s="2"/>
      <c r="B26" s="2"/>
      <c r="C26" s="2">
        <v>40</v>
      </c>
      <c r="D26" s="2"/>
      <c r="E26" s="2">
        <v>2530069</v>
      </c>
      <c r="F26" s="2">
        <v>4865447</v>
      </c>
      <c r="G26" s="2">
        <f t="shared" si="0"/>
        <v>19230</v>
      </c>
      <c r="H26" s="2"/>
      <c r="I26" s="2"/>
      <c r="J26" s="2">
        <f t="shared" si="1"/>
        <v>210</v>
      </c>
      <c r="K26" s="2">
        <f t="shared" si="2"/>
        <v>63570</v>
      </c>
      <c r="L26" s="2">
        <f t="shared" si="3"/>
        <v>2365290</v>
      </c>
      <c r="N26">
        <f t="shared" si="4"/>
        <v>40</v>
      </c>
      <c r="O26">
        <f t="shared" si="5"/>
        <v>210</v>
      </c>
    </row>
    <row r="27" spans="1:15" ht="13.5">
      <c r="A27" s="2"/>
      <c r="B27" s="2"/>
      <c r="C27" s="2">
        <v>41</v>
      </c>
      <c r="D27" s="2"/>
      <c r="E27" s="2">
        <v>2512002</v>
      </c>
      <c r="F27" s="2">
        <v>5145191</v>
      </c>
      <c r="G27" s="2">
        <f t="shared" si="0"/>
        <v>20482</v>
      </c>
      <c r="H27" s="2"/>
      <c r="I27" s="2"/>
      <c r="J27" s="2">
        <f t="shared" si="1"/>
        <v>223</v>
      </c>
      <c r="K27" s="2">
        <f t="shared" si="2"/>
        <v>67709</v>
      </c>
      <c r="L27" s="2">
        <f t="shared" si="3"/>
        <v>2519286</v>
      </c>
      <c r="N27">
        <f t="shared" si="4"/>
        <v>41</v>
      </c>
      <c r="O27">
        <f t="shared" si="5"/>
        <v>223</v>
      </c>
    </row>
    <row r="28" spans="1:15" ht="13.5">
      <c r="A28" s="2"/>
      <c r="B28" s="2"/>
      <c r="C28" s="2">
        <v>42</v>
      </c>
      <c r="D28" s="2"/>
      <c r="E28" s="2">
        <v>3294941</v>
      </c>
      <c r="F28" s="2">
        <v>7317466</v>
      </c>
      <c r="G28" s="2">
        <f t="shared" si="0"/>
        <v>22208</v>
      </c>
      <c r="H28" s="2"/>
      <c r="I28" s="2"/>
      <c r="J28" s="2">
        <f t="shared" si="1"/>
        <v>242</v>
      </c>
      <c r="K28" s="2">
        <f t="shared" si="2"/>
        <v>73414</v>
      </c>
      <c r="L28" s="2">
        <f t="shared" si="3"/>
        <v>2731584</v>
      </c>
      <c r="N28">
        <f t="shared" si="4"/>
        <v>42</v>
      </c>
      <c r="O28">
        <f t="shared" si="5"/>
        <v>242</v>
      </c>
    </row>
    <row r="29" spans="1:12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5" ht="13.5">
      <c r="A30" s="2" t="s">
        <v>34</v>
      </c>
      <c r="B30" s="2" t="s">
        <v>33</v>
      </c>
      <c r="C30" s="2">
        <v>43</v>
      </c>
      <c r="D30" s="2"/>
      <c r="E30" s="2">
        <v>3769639</v>
      </c>
      <c r="F30" s="2">
        <v>9364313</v>
      </c>
      <c r="G30" s="2">
        <f t="shared" si="0"/>
        <v>24841</v>
      </c>
      <c r="H30" s="2"/>
      <c r="I30" s="2">
        <f>INT(G30*100/$G$30)</f>
        <v>100</v>
      </c>
      <c r="J30" s="2">
        <f t="shared" si="1"/>
        <v>271</v>
      </c>
      <c r="K30" s="2">
        <f aca="true" t="shared" si="6" ref="K30:K38">INT(G30*3.30579)</f>
        <v>82119</v>
      </c>
      <c r="L30" s="2">
        <f aca="true" t="shared" si="7" ref="L30:L38">INT(G30*123)</f>
        <v>3055443</v>
      </c>
      <c r="N30">
        <f t="shared" si="4"/>
        <v>43</v>
      </c>
      <c r="O30">
        <f t="shared" si="5"/>
        <v>271</v>
      </c>
    </row>
    <row r="31" spans="1:15" ht="13.5">
      <c r="A31" s="2"/>
      <c r="B31" s="2"/>
      <c r="C31" s="2">
        <v>44</v>
      </c>
      <c r="D31" s="2"/>
      <c r="E31" s="2">
        <v>3962156</v>
      </c>
      <c r="F31" s="2">
        <v>10882188</v>
      </c>
      <c r="G31" s="2">
        <f t="shared" si="0"/>
        <v>27465</v>
      </c>
      <c r="H31" s="2"/>
      <c r="I31" s="2">
        <f aca="true" t="shared" si="8" ref="I31:I53">INT(G31*100/$G$30)</f>
        <v>110</v>
      </c>
      <c r="J31" s="2">
        <f t="shared" si="1"/>
        <v>300</v>
      </c>
      <c r="K31" s="2">
        <f t="shared" si="6"/>
        <v>90793</v>
      </c>
      <c r="L31" s="2">
        <f t="shared" si="7"/>
        <v>3378195</v>
      </c>
      <c r="N31">
        <f t="shared" si="4"/>
        <v>44</v>
      </c>
      <c r="O31">
        <f t="shared" si="5"/>
        <v>300</v>
      </c>
    </row>
    <row r="32" spans="1:15" ht="13.5">
      <c r="A32" s="2"/>
      <c r="B32" s="2"/>
      <c r="C32" s="2">
        <v>45</v>
      </c>
      <c r="D32" s="2"/>
      <c r="E32" s="2">
        <v>4453071</v>
      </c>
      <c r="F32" s="2">
        <v>13564796</v>
      </c>
      <c r="G32" s="2">
        <f t="shared" si="0"/>
        <v>30462</v>
      </c>
      <c r="H32" s="2"/>
      <c r="I32" s="2">
        <f t="shared" si="8"/>
        <v>122</v>
      </c>
      <c r="J32" s="2">
        <f t="shared" si="1"/>
        <v>332</v>
      </c>
      <c r="K32" s="2">
        <f t="shared" si="6"/>
        <v>100700</v>
      </c>
      <c r="L32" s="2">
        <f t="shared" si="7"/>
        <v>3746826</v>
      </c>
      <c r="N32">
        <f t="shared" si="4"/>
        <v>45</v>
      </c>
      <c r="O32">
        <f t="shared" si="5"/>
        <v>332</v>
      </c>
    </row>
    <row r="33" spans="1:15" ht="13.5">
      <c r="A33" s="2"/>
      <c r="B33" s="2"/>
      <c r="C33" s="2">
        <v>46</v>
      </c>
      <c r="D33" s="2"/>
      <c r="E33" s="2">
        <v>3471216</v>
      </c>
      <c r="F33" s="2">
        <v>12118284</v>
      </c>
      <c r="G33" s="2">
        <f t="shared" si="0"/>
        <v>34911</v>
      </c>
      <c r="H33" s="2"/>
      <c r="I33" s="2">
        <f t="shared" si="8"/>
        <v>140</v>
      </c>
      <c r="J33" s="2">
        <f t="shared" si="1"/>
        <v>381</v>
      </c>
      <c r="K33" s="2">
        <f t="shared" si="6"/>
        <v>115408</v>
      </c>
      <c r="L33" s="2">
        <f t="shared" si="7"/>
        <v>4294053</v>
      </c>
      <c r="N33">
        <f t="shared" si="4"/>
        <v>46</v>
      </c>
      <c r="O33">
        <f t="shared" si="5"/>
        <v>381</v>
      </c>
    </row>
    <row r="34" spans="1:15" ht="13.5">
      <c r="A34" s="2"/>
      <c r="B34" s="2"/>
      <c r="C34" s="2">
        <v>47</v>
      </c>
      <c r="D34" s="2"/>
      <c r="E34" s="2">
        <v>4169067</v>
      </c>
      <c r="F34" s="2">
        <v>16021180</v>
      </c>
      <c r="G34" s="2">
        <f t="shared" si="0"/>
        <v>38429</v>
      </c>
      <c r="H34" s="2"/>
      <c r="I34" s="2">
        <f t="shared" si="8"/>
        <v>154</v>
      </c>
      <c r="J34" s="2">
        <f t="shared" si="1"/>
        <v>419</v>
      </c>
      <c r="K34" s="2">
        <f t="shared" si="6"/>
        <v>127038</v>
      </c>
      <c r="L34" s="2">
        <f t="shared" si="7"/>
        <v>4726767</v>
      </c>
      <c r="N34">
        <f t="shared" si="4"/>
        <v>47</v>
      </c>
      <c r="O34">
        <f t="shared" si="5"/>
        <v>419</v>
      </c>
    </row>
    <row r="35" spans="1:15" ht="13.5">
      <c r="A35" s="2"/>
      <c r="B35" s="2"/>
      <c r="C35" s="2">
        <v>48</v>
      </c>
      <c r="D35" s="2"/>
      <c r="E35" s="2">
        <v>4238078</v>
      </c>
      <c r="F35" s="2">
        <v>20906376</v>
      </c>
      <c r="G35" s="2">
        <f t="shared" si="0"/>
        <v>49330</v>
      </c>
      <c r="H35" s="2"/>
      <c r="I35" s="2">
        <f t="shared" si="8"/>
        <v>198</v>
      </c>
      <c r="J35" s="2">
        <f t="shared" si="1"/>
        <v>538</v>
      </c>
      <c r="K35" s="2">
        <f t="shared" si="6"/>
        <v>163074</v>
      </c>
      <c r="L35" s="2">
        <f t="shared" si="7"/>
        <v>6067590</v>
      </c>
      <c r="N35">
        <f t="shared" si="4"/>
        <v>48</v>
      </c>
      <c r="O35">
        <f t="shared" si="5"/>
        <v>538</v>
      </c>
    </row>
    <row r="36" spans="1:15" ht="13.5">
      <c r="A36" s="2"/>
      <c r="B36" s="2"/>
      <c r="C36" s="2">
        <v>49</v>
      </c>
      <c r="D36" s="2"/>
      <c r="E36" s="2">
        <v>3138304</v>
      </c>
      <c r="F36" s="2">
        <v>21625453</v>
      </c>
      <c r="G36" s="2">
        <f t="shared" si="0"/>
        <v>68908</v>
      </c>
      <c r="H36" s="2"/>
      <c r="I36" s="2">
        <f t="shared" si="8"/>
        <v>277</v>
      </c>
      <c r="J36" s="2">
        <f t="shared" si="1"/>
        <v>752</v>
      </c>
      <c r="K36" s="2">
        <f t="shared" si="6"/>
        <v>227795</v>
      </c>
      <c r="L36" s="2">
        <f t="shared" si="7"/>
        <v>8475684</v>
      </c>
      <c r="N36">
        <f t="shared" si="4"/>
        <v>49</v>
      </c>
      <c r="O36">
        <f t="shared" si="5"/>
        <v>752</v>
      </c>
    </row>
    <row r="37" spans="1:15" ht="13.5">
      <c r="A37" s="2"/>
      <c r="B37" s="2"/>
      <c r="C37" s="2">
        <v>50</v>
      </c>
      <c r="D37" s="2"/>
      <c r="E37" s="2">
        <v>3132669</v>
      </c>
      <c r="F37" s="2">
        <v>25058609</v>
      </c>
      <c r="G37" s="2">
        <f t="shared" si="0"/>
        <v>79991</v>
      </c>
      <c r="H37" s="2"/>
      <c r="I37" s="2">
        <f t="shared" si="8"/>
        <v>322</v>
      </c>
      <c r="J37" s="2">
        <f t="shared" si="1"/>
        <v>873</v>
      </c>
      <c r="K37" s="2">
        <f t="shared" si="6"/>
        <v>264433</v>
      </c>
      <c r="L37" s="2">
        <f t="shared" si="7"/>
        <v>9838893</v>
      </c>
      <c r="N37">
        <f t="shared" si="4"/>
        <v>50</v>
      </c>
      <c r="O37">
        <f t="shared" si="5"/>
        <v>873</v>
      </c>
    </row>
    <row r="38" spans="1:15" ht="13.5">
      <c r="A38" s="2"/>
      <c r="B38" s="2"/>
      <c r="C38" s="2">
        <v>51</v>
      </c>
      <c r="D38" s="2"/>
      <c r="E38" s="2">
        <v>3570253</v>
      </c>
      <c r="F38" s="2">
        <v>29999085</v>
      </c>
      <c r="G38" s="2">
        <f t="shared" si="0"/>
        <v>84025</v>
      </c>
      <c r="H38" s="2"/>
      <c r="I38" s="2">
        <f t="shared" si="8"/>
        <v>338</v>
      </c>
      <c r="J38" s="2">
        <f t="shared" si="1"/>
        <v>917</v>
      </c>
      <c r="K38" s="2">
        <f t="shared" si="6"/>
        <v>277769</v>
      </c>
      <c r="L38" s="2">
        <f t="shared" si="7"/>
        <v>10335075</v>
      </c>
      <c r="N38">
        <f t="shared" si="4"/>
        <v>51</v>
      </c>
      <c r="O38">
        <f t="shared" si="5"/>
        <v>917</v>
      </c>
    </row>
    <row r="39" spans="1:12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5" ht="13.5">
      <c r="A40" s="2" t="s">
        <v>34</v>
      </c>
      <c r="B40" s="2" t="s">
        <v>33</v>
      </c>
      <c r="C40" s="2">
        <v>52</v>
      </c>
      <c r="D40" s="2">
        <v>44777</v>
      </c>
      <c r="E40" s="2">
        <v>3787976</v>
      </c>
      <c r="F40" s="2">
        <v>33271208</v>
      </c>
      <c r="G40" s="2">
        <f t="shared" si="0"/>
        <v>87834</v>
      </c>
      <c r="H40" s="2">
        <f>INT(G40*100/$G$40)</f>
        <v>100</v>
      </c>
      <c r="I40" s="2">
        <f t="shared" si="8"/>
        <v>353</v>
      </c>
      <c r="J40" s="2">
        <f t="shared" si="1"/>
        <v>959</v>
      </c>
      <c r="K40" s="2">
        <f aca="true" t="shared" si="9" ref="K40:K53">INT(G40*3.30579)</f>
        <v>290360</v>
      </c>
      <c r="L40" s="2">
        <f aca="true" t="shared" si="10" ref="L40:L53">INT(G40*123)</f>
        <v>10803582</v>
      </c>
      <c r="N40">
        <f t="shared" si="4"/>
        <v>52</v>
      </c>
      <c r="O40">
        <f t="shared" si="5"/>
        <v>959</v>
      </c>
    </row>
    <row r="41" spans="1:15" ht="13.5">
      <c r="A41" s="2"/>
      <c r="B41" s="2"/>
      <c r="C41" s="2">
        <v>53</v>
      </c>
      <c r="D41" s="2">
        <v>44334</v>
      </c>
      <c r="E41" s="2">
        <v>3911308</v>
      </c>
      <c r="F41" s="2">
        <v>35266238</v>
      </c>
      <c r="G41" s="2">
        <f t="shared" si="0"/>
        <v>90165</v>
      </c>
      <c r="H41" s="2">
        <f aca="true" t="shared" si="11" ref="H41:H53">INT(G41*100/$G$40)</f>
        <v>102</v>
      </c>
      <c r="I41" s="2">
        <f t="shared" si="8"/>
        <v>362</v>
      </c>
      <c r="J41" s="2">
        <f t="shared" si="1"/>
        <v>984</v>
      </c>
      <c r="K41" s="2">
        <f t="shared" si="9"/>
        <v>298066</v>
      </c>
      <c r="L41" s="2">
        <f t="shared" si="10"/>
        <v>11090295</v>
      </c>
      <c r="N41">
        <f t="shared" si="4"/>
        <v>53</v>
      </c>
      <c r="O41">
        <f t="shared" si="5"/>
        <v>984</v>
      </c>
    </row>
    <row r="42" spans="1:15" ht="13.5">
      <c r="A42" s="2"/>
      <c r="B42" s="2"/>
      <c r="C42" s="2">
        <v>54</v>
      </c>
      <c r="D42" s="2">
        <v>42620</v>
      </c>
      <c r="E42" s="2">
        <v>3943013</v>
      </c>
      <c r="F42" s="2">
        <v>37055453</v>
      </c>
      <c r="G42" s="2">
        <f t="shared" si="0"/>
        <v>93978</v>
      </c>
      <c r="H42" s="2">
        <f t="shared" si="11"/>
        <v>106</v>
      </c>
      <c r="I42" s="2">
        <f t="shared" si="8"/>
        <v>378</v>
      </c>
      <c r="J42" s="2">
        <f t="shared" si="1"/>
        <v>1026</v>
      </c>
      <c r="K42" s="2">
        <f t="shared" si="9"/>
        <v>310671</v>
      </c>
      <c r="L42" s="2">
        <f t="shared" si="10"/>
        <v>11559294</v>
      </c>
      <c r="N42">
        <f t="shared" si="4"/>
        <v>54</v>
      </c>
      <c r="O42">
        <f t="shared" si="5"/>
        <v>1026</v>
      </c>
    </row>
    <row r="43" spans="1:15" ht="13.5">
      <c r="A43" s="2"/>
      <c r="B43" s="2"/>
      <c r="C43" s="2">
        <v>55</v>
      </c>
      <c r="D43" s="2">
        <v>30662</v>
      </c>
      <c r="E43" s="2">
        <v>2960859</v>
      </c>
      <c r="F43" s="2">
        <v>31328521</v>
      </c>
      <c r="G43" s="2">
        <f t="shared" si="0"/>
        <v>105809</v>
      </c>
      <c r="H43" s="2">
        <f t="shared" si="11"/>
        <v>120</v>
      </c>
      <c r="I43" s="2">
        <f t="shared" si="8"/>
        <v>425</v>
      </c>
      <c r="J43" s="2">
        <f t="shared" si="1"/>
        <v>1155</v>
      </c>
      <c r="K43" s="2">
        <f t="shared" si="9"/>
        <v>349782</v>
      </c>
      <c r="L43" s="2">
        <f t="shared" si="10"/>
        <v>13014507</v>
      </c>
      <c r="N43">
        <f t="shared" si="4"/>
        <v>55</v>
      </c>
      <c r="O43">
        <f t="shared" si="5"/>
        <v>1155</v>
      </c>
    </row>
    <row r="44" spans="1:15" ht="13.5">
      <c r="A44" s="2"/>
      <c r="B44" s="2"/>
      <c r="C44" s="2">
        <v>56</v>
      </c>
      <c r="D44" s="2">
        <v>27112</v>
      </c>
      <c r="E44" s="2">
        <v>2641378</v>
      </c>
      <c r="F44" s="2">
        <v>31007635</v>
      </c>
      <c r="G44" s="2">
        <f t="shared" si="0"/>
        <v>117392</v>
      </c>
      <c r="H44" s="2">
        <f t="shared" si="11"/>
        <v>133</v>
      </c>
      <c r="I44" s="2">
        <f t="shared" si="8"/>
        <v>472</v>
      </c>
      <c r="J44" s="2">
        <f t="shared" si="1"/>
        <v>1282</v>
      </c>
      <c r="K44" s="2">
        <f t="shared" si="9"/>
        <v>388073</v>
      </c>
      <c r="L44" s="2">
        <f t="shared" si="10"/>
        <v>14439216</v>
      </c>
      <c r="N44">
        <f t="shared" si="4"/>
        <v>56</v>
      </c>
      <c r="O44">
        <f t="shared" si="5"/>
        <v>1282</v>
      </c>
    </row>
    <row r="45" spans="1:15" ht="13.5">
      <c r="A45" s="2"/>
      <c r="B45" s="2"/>
      <c r="C45" s="2">
        <v>57</v>
      </c>
      <c r="D45" s="2">
        <v>25542</v>
      </c>
      <c r="E45" s="2">
        <v>2492154</v>
      </c>
      <c r="F45" s="2">
        <v>30169755</v>
      </c>
      <c r="G45" s="2">
        <f t="shared" si="0"/>
        <v>121059</v>
      </c>
      <c r="H45" s="2">
        <f t="shared" si="11"/>
        <v>137</v>
      </c>
      <c r="I45" s="2">
        <f t="shared" si="8"/>
        <v>487</v>
      </c>
      <c r="J45" s="2">
        <f t="shared" si="1"/>
        <v>1322</v>
      </c>
      <c r="K45" s="2">
        <f t="shared" si="9"/>
        <v>400195</v>
      </c>
      <c r="L45" s="2">
        <f t="shared" si="10"/>
        <v>14890257</v>
      </c>
      <c r="N45">
        <f t="shared" si="4"/>
        <v>57</v>
      </c>
      <c r="O45">
        <f t="shared" si="5"/>
        <v>1322</v>
      </c>
    </row>
    <row r="46" spans="1:15" ht="13.5">
      <c r="A46" s="2"/>
      <c r="B46" s="2"/>
      <c r="C46" s="2">
        <v>58</v>
      </c>
      <c r="D46" s="2">
        <v>32882</v>
      </c>
      <c r="E46" s="2">
        <v>2281072</v>
      </c>
      <c r="F46" s="2">
        <v>28112675</v>
      </c>
      <c r="G46" s="2">
        <f t="shared" si="0"/>
        <v>123243</v>
      </c>
      <c r="H46" s="2">
        <f t="shared" si="11"/>
        <v>140</v>
      </c>
      <c r="I46" s="2">
        <f t="shared" si="8"/>
        <v>496</v>
      </c>
      <c r="J46" s="2">
        <f t="shared" si="1"/>
        <v>1346</v>
      </c>
      <c r="K46" s="2">
        <f t="shared" si="9"/>
        <v>407415</v>
      </c>
      <c r="L46" s="2">
        <f t="shared" si="10"/>
        <v>15158889</v>
      </c>
      <c r="N46">
        <f t="shared" si="4"/>
        <v>58</v>
      </c>
      <c r="O46">
        <f t="shared" si="5"/>
        <v>1346</v>
      </c>
    </row>
    <row r="47" spans="1:15" ht="13.5">
      <c r="A47" s="2"/>
      <c r="B47" s="2"/>
      <c r="C47" s="2">
        <v>59</v>
      </c>
      <c r="D47" s="2">
        <v>21362</v>
      </c>
      <c r="E47" s="2">
        <v>2158627</v>
      </c>
      <c r="F47" s="2">
        <v>26989375</v>
      </c>
      <c r="G47" s="2">
        <f t="shared" si="0"/>
        <v>125030</v>
      </c>
      <c r="H47" s="2">
        <f t="shared" si="11"/>
        <v>142</v>
      </c>
      <c r="I47" s="2">
        <f t="shared" si="8"/>
        <v>503</v>
      </c>
      <c r="J47" s="2">
        <f t="shared" si="1"/>
        <v>1365</v>
      </c>
      <c r="K47" s="2">
        <f t="shared" si="9"/>
        <v>413322</v>
      </c>
      <c r="L47" s="2">
        <f t="shared" si="10"/>
        <v>15378690</v>
      </c>
      <c r="N47">
        <f t="shared" si="4"/>
        <v>59</v>
      </c>
      <c r="O47">
        <f t="shared" si="5"/>
        <v>1365</v>
      </c>
    </row>
    <row r="48" spans="1:15" ht="13.5">
      <c r="A48" s="2"/>
      <c r="B48" s="2"/>
      <c r="C48" s="2">
        <v>60</v>
      </c>
      <c r="D48" s="2">
        <v>20771</v>
      </c>
      <c r="E48" s="2">
        <v>2165595</v>
      </c>
      <c r="F48" s="2">
        <v>27341189</v>
      </c>
      <c r="G48" s="2">
        <f t="shared" si="0"/>
        <v>126253</v>
      </c>
      <c r="H48" s="2">
        <f t="shared" si="11"/>
        <v>143</v>
      </c>
      <c r="I48" s="2">
        <f t="shared" si="8"/>
        <v>508</v>
      </c>
      <c r="J48" s="2">
        <f t="shared" si="1"/>
        <v>1379</v>
      </c>
      <c r="K48" s="2">
        <f t="shared" si="9"/>
        <v>417365</v>
      </c>
      <c r="L48" s="2">
        <f t="shared" si="10"/>
        <v>15529119</v>
      </c>
      <c r="N48">
        <f t="shared" si="4"/>
        <v>60</v>
      </c>
      <c r="O48">
        <f t="shared" si="5"/>
        <v>1379</v>
      </c>
    </row>
    <row r="49" spans="1:15" ht="13.5">
      <c r="A49" s="2"/>
      <c r="B49" s="2"/>
      <c r="C49" s="2">
        <v>61</v>
      </c>
      <c r="D49" s="2">
        <v>21060</v>
      </c>
      <c r="E49" s="2">
        <v>2235418</v>
      </c>
      <c r="F49" s="2">
        <v>28690385</v>
      </c>
      <c r="G49" s="2">
        <f t="shared" si="0"/>
        <v>128345</v>
      </c>
      <c r="H49" s="2">
        <f t="shared" si="11"/>
        <v>146</v>
      </c>
      <c r="I49" s="2">
        <f t="shared" si="8"/>
        <v>516</v>
      </c>
      <c r="J49" s="2">
        <f t="shared" si="1"/>
        <v>1401</v>
      </c>
      <c r="K49" s="2">
        <f t="shared" si="9"/>
        <v>424281</v>
      </c>
      <c r="L49" s="2">
        <f t="shared" si="10"/>
        <v>15786435</v>
      </c>
      <c r="N49">
        <f t="shared" si="4"/>
        <v>61</v>
      </c>
      <c r="O49">
        <f t="shared" si="5"/>
        <v>1401</v>
      </c>
    </row>
    <row r="50" spans="1:15" ht="13.5">
      <c r="A50" s="2"/>
      <c r="B50" s="2"/>
      <c r="C50" s="2">
        <v>62</v>
      </c>
      <c r="D50" s="2">
        <v>21618</v>
      </c>
      <c r="E50" s="2">
        <v>2434632</v>
      </c>
      <c r="F50" s="2">
        <v>32130828</v>
      </c>
      <c r="G50" s="2">
        <f t="shared" si="0"/>
        <v>131974</v>
      </c>
      <c r="H50" s="2">
        <f t="shared" si="11"/>
        <v>150</v>
      </c>
      <c r="I50" s="2">
        <f t="shared" si="8"/>
        <v>531</v>
      </c>
      <c r="J50" s="2">
        <f t="shared" si="1"/>
        <v>1441</v>
      </c>
      <c r="K50" s="2">
        <f t="shared" si="9"/>
        <v>436278</v>
      </c>
      <c r="L50" s="2">
        <f t="shared" si="10"/>
        <v>16232802</v>
      </c>
      <c r="N50">
        <f t="shared" si="4"/>
        <v>62</v>
      </c>
      <c r="O50">
        <f t="shared" si="5"/>
        <v>1441</v>
      </c>
    </row>
    <row r="51" spans="1:15" ht="13.5">
      <c r="A51" s="2"/>
      <c r="B51" s="2"/>
      <c r="C51" s="2">
        <v>63</v>
      </c>
      <c r="D51" s="2">
        <v>19227</v>
      </c>
      <c r="E51" s="2">
        <v>2232125</v>
      </c>
      <c r="F51" s="2">
        <v>31522407</v>
      </c>
      <c r="G51" s="2">
        <f t="shared" si="0"/>
        <v>141222</v>
      </c>
      <c r="H51" s="2">
        <f t="shared" si="11"/>
        <v>160</v>
      </c>
      <c r="I51" s="2">
        <f t="shared" si="8"/>
        <v>568</v>
      </c>
      <c r="J51" s="2">
        <f t="shared" si="1"/>
        <v>1542</v>
      </c>
      <c r="K51" s="2">
        <f t="shared" si="9"/>
        <v>466850</v>
      </c>
      <c r="L51" s="2">
        <f t="shared" si="10"/>
        <v>17370306</v>
      </c>
      <c r="N51">
        <f t="shared" si="4"/>
        <v>63</v>
      </c>
      <c r="O51">
        <f t="shared" si="5"/>
        <v>1542</v>
      </c>
    </row>
    <row r="52" spans="1:15" ht="13.5">
      <c r="A52" s="2"/>
      <c r="B52" s="2"/>
      <c r="C52" s="2">
        <v>1</v>
      </c>
      <c r="D52" s="2">
        <v>18114</v>
      </c>
      <c r="E52" s="2">
        <v>2169551</v>
      </c>
      <c r="F52" s="2">
        <v>33225228</v>
      </c>
      <c r="G52" s="2">
        <f t="shared" si="0"/>
        <v>153143</v>
      </c>
      <c r="H52" s="2">
        <f t="shared" si="11"/>
        <v>174</v>
      </c>
      <c r="I52" s="2">
        <f t="shared" si="8"/>
        <v>616</v>
      </c>
      <c r="J52" s="2">
        <f t="shared" si="1"/>
        <v>1672</v>
      </c>
      <c r="K52" s="2">
        <f t="shared" si="9"/>
        <v>506258</v>
      </c>
      <c r="L52" s="2">
        <f t="shared" si="10"/>
        <v>18836589</v>
      </c>
      <c r="N52">
        <f t="shared" si="4"/>
        <v>1</v>
      </c>
      <c r="O52">
        <f t="shared" si="5"/>
        <v>1672</v>
      </c>
    </row>
    <row r="53" spans="1:15" ht="13.5">
      <c r="A53" s="4"/>
      <c r="B53" s="4"/>
      <c r="C53" s="4">
        <v>2</v>
      </c>
      <c r="D53" s="4">
        <v>15887</v>
      </c>
      <c r="E53" s="4">
        <v>1962686</v>
      </c>
      <c r="F53" s="4">
        <v>32413757</v>
      </c>
      <c r="G53" s="4">
        <f t="shared" si="0"/>
        <v>165150</v>
      </c>
      <c r="H53" s="4">
        <f t="shared" si="11"/>
        <v>188</v>
      </c>
      <c r="I53" s="4">
        <f t="shared" si="8"/>
        <v>664</v>
      </c>
      <c r="J53" s="4">
        <f t="shared" si="1"/>
        <v>1803</v>
      </c>
      <c r="K53" s="4">
        <f t="shared" si="9"/>
        <v>545951</v>
      </c>
      <c r="L53" s="4">
        <f t="shared" si="10"/>
        <v>20313450</v>
      </c>
      <c r="N53">
        <f t="shared" si="4"/>
        <v>2</v>
      </c>
      <c r="O53">
        <f t="shared" si="5"/>
        <v>1803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TNK2</dc:creator>
  <cp:keywords/>
  <dc:description/>
  <cp:lastModifiedBy>TNK2</cp:lastModifiedBy>
  <dcterms:created xsi:type="dcterms:W3CDTF">1997-12-31T10:06:52Z</dcterms:created>
  <cp:category/>
  <cp:version/>
  <cp:contentType/>
  <cp:contentStatus/>
</cp:coreProperties>
</file>