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<sst xmlns="http://schemas.openxmlformats.org/spreadsheetml/2006/main" count="84" uniqueCount="77">
  <si>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r>
      <t>同順位がいても上位５位までを表示する</t>
    </r>
    <r>
      <rPr>
        <b/>
        <sz val="12"/>
        <color indexed="10"/>
        <rFont val="ＭＳ Ｐゴシック"/>
        <family val="3"/>
      </rPr>
      <t>（同順位がいるとＶＬＯＯＫＵＰ関数ではエラーとなる）</t>
    </r>
  </si>
  <si>
    <t>ＶＬＯＯＫＵＰ</t>
  </si>
  <si>
    <t>“重み付け”の工夫で対処する</t>
  </si>
  <si>
    <t>社内英語検定結果</t>
  </si>
  <si>
    <t>仮順位表</t>
  </si>
  <si>
    <t>上位5位</t>
  </si>
  <si>
    <t>氏名</t>
  </si>
  <si>
    <t>得点</t>
  </si>
  <si>
    <t>順位</t>
  </si>
  <si>
    <t>重み</t>
  </si>
  <si>
    <t>補正順位</t>
  </si>
  <si>
    <t>仮
順位</t>
  </si>
  <si>
    <t>検索用氏名</t>
  </si>
  <si>
    <t>大川　淳二</t>
  </si>
  <si>
    <t>金田　洋子</t>
  </si>
  <si>
    <t>近藤　智代</t>
  </si>
  <si>
    <t>桜井　忠</t>
  </si>
  <si>
    <t>杉田　佳代</t>
  </si>
  <si>
    <t>鈴木　美雪</t>
  </si>
  <si>
    <t>林　啓太</t>
  </si>
  <si>
    <t>本田　澄夫</t>
  </si>
  <si>
    <t>所定のセルの値が５以下の時表示する</t>
  </si>
  <si>
    <t>巻　浩二郎</t>
  </si>
  <si>
    <t>松浦　雄介</t>
  </si>
  <si>
    <t>水沼　幸子</t>
  </si>
  <si>
    <t>悠木　博</t>
  </si>
  <si>
    <t>※　人数が９９人以下なら0.01、９９９人以下なら0.001を加えて重み付けをする</t>
  </si>
  <si>
    <t>　　　（小数部の桁数が、人数の桁数と同じになる様にする）</t>
  </si>
  <si>
    <t>ステップ１：氏名フィールドに仮順位に従って氏名をＶＬＯＯＫＵＰで求める</t>
  </si>
  <si>
    <t>ステップ２：氏名フィールドの氏名に対応する正しい順位を順位フィールドにＶＬＯＯＫＵＰで作る</t>
  </si>
  <si>
    <t>ステップ３：得点フィールドに得点をＶＬＯＯＫＵＰで作る</t>
  </si>
  <si>
    <t>下記社内英語検定結果の表に於いて、同順位の者がいてもＯ７：Ｑ１３の様な上位５名を求めたい</t>
  </si>
  <si>
    <t>手順</t>
  </si>
  <si>
    <t>上記検定結果表では同順位が存在するので、重み付けをして</t>
  </si>
  <si>
    <t>仮順位を付ける為の表を作る</t>
  </si>
  <si>
    <t>仮順位を基に仮順位表を作る</t>
  </si>
  <si>
    <t>仮順位表を基に上位５位の表を作る</t>
  </si>
  <si>
    <t>ＶＬＯＯＫＵＰ使用時同じ順位だとエラーになるので、便宜上重みを付加して補正順位を作って、一旦仮順位を作る</t>
  </si>
  <si>
    <t>=RANK(B19,$B$8:$B$19)</t>
  </si>
  <si>
    <t>数式</t>
  </si>
  <si>
    <t>数式=RANK(F8,$F$8:$F$19,1)</t>
  </si>
  <si>
    <t>K列数式=VLOOKUP(L8,$A$7:$C$19,3,FALSE)</t>
  </si>
  <si>
    <t>L列数式=VLOOKUP(J8,$G$7:$H$19,2,FALSE)</t>
  </si>
  <si>
    <t>M列数式=VLOOKUP(L8,$A$7:$C$19,2,FALSE)</t>
  </si>
  <si>
    <t>　　Ｏ列数式=IF(K8&lt;=5,K8,"")</t>
  </si>
  <si>
    <t>　　Ｐ列数式=IF(K8&lt;=5,L8,"")</t>
  </si>
  <si>
    <t>　　Ｑ列数式=IF(K8&lt;=5,M8,"")</t>
  </si>
  <si>
    <t>ステップ１：Ｃ８セルをクリックして関数の挿入からＲＡＮＫを選択し、ＲＡＮＫ関数の引数ダイアログの</t>
  </si>
  <si>
    <t>数値欄にＢ８セルを指定して範囲欄にＢ８：Ｂ１９を指定して絶対参照としてＢ１９迄オートフィルする</t>
  </si>
  <si>
    <t>ステップ２：同順位の人が存在するので、重み付けをして仮の順位を付ける為の表を作る</t>
  </si>
  <si>
    <t>（Ｅ７：Ｈ１９）</t>
  </si>
  <si>
    <t>ステップ３：Ｃ８：Ｃ１９の順位にＥ８：Ｅ１９の重みを足して補正順位を求める（Ｆ８：Ｆ１９）</t>
  </si>
  <si>
    <t>ステップ４：Ｇ８：Ｇ１９に補正順位を基にして仮順位を求める</t>
  </si>
  <si>
    <t>Ｇ８セルをクリックして関数の挿入からＲＡＮＫを選択し、ＲＡＮＫ関数の引数ダイアログの</t>
  </si>
  <si>
    <t>数値欄にＦ８を指定して範囲欄にＦ８：Ｆ１９を指定して絶対参照とし、順序の欄に小さい順に</t>
  </si>
  <si>
    <t>表示する為に１と入力して、Ｇ１９迄オートフィルする</t>
  </si>
  <si>
    <t>ステップ５：ステップ４で求めた仮順位を基に仮順位表を作る（Ｊ７：Ｍ１９）</t>
  </si>
  <si>
    <t>ステップ６：Ｌ８セルをクリックして関数の挿入でＶＬＯＯＫＵＰを選択し、ＶＬＯＯＫＵＰ関数</t>
  </si>
  <si>
    <t>の引数ダイアログの検索値の欄にＪ８を指定し、範囲の欄にＧ７：Ｈ１９を指定して絶対参照として、</t>
  </si>
  <si>
    <t>列番号の欄で２と指定して、検索の型の欄にFALSEと入力してOKをクリックする</t>
  </si>
  <si>
    <t>L8からL19迄オートフィルする</t>
  </si>
  <si>
    <t>ステップ７：K8セルをクリックして関数の挿入でVLOOKUPを選択し、VLOOKUP関数の</t>
  </si>
  <si>
    <t>引数ダイアログの検索値の欄にL8を指定し、範囲の欄にA7:C19と指定して絶対参照とする</t>
  </si>
  <si>
    <t>列番号の欄に３番目のフィールドなので３と入力し、検索の型の欄にFALSEと入力して</t>
  </si>
  <si>
    <t>OKをクリックしてK8からK19迄オートフィルする</t>
  </si>
  <si>
    <t>ステップ８：M8セルをクリックしてステップ７と同様に(この場合は点数を表示したいので）</t>
  </si>
  <si>
    <t>列番号の欄に点数の表示されている列として２と入力して他は同じ</t>
  </si>
  <si>
    <t>ステップ９：上５位の表を作る（５位以下の人が全員同得点の場合も考慮して、全員分の表を作っておく)</t>
  </si>
  <si>
    <t>ステップ１０：K列のセルの数字が５以下ならそれを表示し、そうでなかったら空白とする様にする</t>
  </si>
  <si>
    <t>O8セルをクリックし関数の挿入でIFを選択しIF関数の引数ダイアログの論理式の欄にK8&lt;=5と記入し、</t>
  </si>
  <si>
    <t>ステップ１１：選択したK列のセルの順位が５以下ならばL列の名前を表示し、そうでなければ空白とする</t>
  </si>
  <si>
    <t>P8セルをクリックし関数の挿入でIFを選択し、IF関数の引数ダイアログの論理式の欄にK8&lt;=5と記入し、</t>
  </si>
  <si>
    <t>真の場合の欄にL8と入力し、偽の場合の欄に""と入力してOKをクリックしてP19迄オートフィルする</t>
  </si>
  <si>
    <t>真の場合の欄にK8と入力し、偽の場合の欄に""と入力してOKをクリックしてO19迄オートフィルする</t>
  </si>
  <si>
    <t>ステップ１２：選択したK列のセルの順位が５以下ならばM列の得点を表示し、そうでなければ空白とする</t>
  </si>
  <si>
    <t>Q8セルをクリックし関数の挿入でIFを選択し、IF関数の引数ダイアログの論理式の欄にK8&lt;=5と記入し、</t>
  </si>
  <si>
    <t>真の場合の欄にM8と入力し、偽の場合の欄に""と入力してOKをクリックしてQ19迄オートフィルする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</si>
</sst>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4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60"/>
      <name val="ＭＳ Ｐゴシック"/>
      <family val="3"/>
    </font>
    <font>
      <sz val="11"/>
      <color indexed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12</xdr:row>
      <xdr:rowOff>152400</xdr:rowOff>
    </xdr:from>
    <xdr:to>
      <xdr:col>16</xdr:col>
      <xdr:colOff>361950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7143750" y="2390775"/>
          <a:ext cx="1419225" cy="123825"/>
        </a:xfrm>
        <a:prstGeom prst="rightBracke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30</xdr:row>
      <xdr:rowOff>66675</xdr:rowOff>
    </xdr:from>
    <xdr:to>
      <xdr:col>7</xdr:col>
      <xdr:colOff>752475</xdr:colOff>
      <xdr:row>45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911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457200</xdr:colOff>
      <xdr:row>30</xdr:row>
      <xdr:rowOff>114300</xdr:rowOff>
    </xdr:from>
    <xdr:to>
      <xdr:col>3</xdr:col>
      <xdr:colOff>133350</xdr:colOff>
      <xdr:row>31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" y="5438775"/>
          <a:ext cx="704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  <xdr:twoCellAnchor editAs="oneCell">
    <xdr:from>
      <xdr:col>0</xdr:col>
      <xdr:colOff>47625</xdr:colOff>
      <xdr:row>53</xdr:row>
      <xdr:rowOff>66675</xdr:rowOff>
    </xdr:from>
    <xdr:to>
      <xdr:col>8</xdr:col>
      <xdr:colOff>0</xdr:colOff>
      <xdr:row>68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3345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133350</xdr:colOff>
      <xdr:row>53</xdr:row>
      <xdr:rowOff>95250</xdr:rowOff>
    </xdr:from>
    <xdr:to>
      <xdr:col>3</xdr:col>
      <xdr:colOff>0</xdr:colOff>
      <xdr:row>54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23925" y="9363075"/>
          <a:ext cx="895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</a:t>
          </a:r>
        </a:p>
      </xdr:txBody>
    </xdr:sp>
    <xdr:clientData/>
  </xdr:twoCellAnchor>
  <xdr:twoCellAnchor editAs="oneCell">
    <xdr:from>
      <xdr:col>0</xdr:col>
      <xdr:colOff>38100</xdr:colOff>
      <xdr:row>74</xdr:row>
      <xdr:rowOff>38100</xdr:rowOff>
    </xdr:from>
    <xdr:to>
      <xdr:col>7</xdr:col>
      <xdr:colOff>771525</xdr:colOff>
      <xdr:row>90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290637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323850</xdr:colOff>
      <xdr:row>74</xdr:row>
      <xdr:rowOff>85725</xdr:rowOff>
    </xdr:from>
    <xdr:to>
      <xdr:col>3</xdr:col>
      <xdr:colOff>76200</xdr:colOff>
      <xdr:row>75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14425" y="12954000"/>
          <a:ext cx="781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ステップ６</a:t>
          </a:r>
        </a:p>
      </xdr:txBody>
    </xdr:sp>
    <xdr:clientData/>
  </xdr:twoCellAnchor>
  <xdr:twoCellAnchor editAs="oneCell">
    <xdr:from>
      <xdr:col>0</xdr:col>
      <xdr:colOff>38100</xdr:colOff>
      <xdr:row>95</xdr:row>
      <xdr:rowOff>38100</xdr:rowOff>
    </xdr:from>
    <xdr:to>
      <xdr:col>7</xdr:col>
      <xdr:colOff>771525</xdr:colOff>
      <xdr:row>111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650682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466725</xdr:colOff>
      <xdr:row>95</xdr:row>
      <xdr:rowOff>76200</xdr:rowOff>
    </xdr:from>
    <xdr:to>
      <xdr:col>4</xdr:col>
      <xdr:colOff>38100</xdr:colOff>
      <xdr:row>96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57300" y="16544925"/>
          <a:ext cx="752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ステップ７</a:t>
          </a:r>
        </a:p>
      </xdr:txBody>
    </xdr:sp>
    <xdr:clientData/>
  </xdr:twoCellAnchor>
  <xdr:twoCellAnchor editAs="oneCell">
    <xdr:from>
      <xdr:col>0</xdr:col>
      <xdr:colOff>47625</xdr:colOff>
      <xdr:row>114</xdr:row>
      <xdr:rowOff>57150</xdr:rowOff>
    </xdr:from>
    <xdr:to>
      <xdr:col>8</xdr:col>
      <xdr:colOff>0</xdr:colOff>
      <xdr:row>130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978342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257175</xdr:colOff>
      <xdr:row>114</xdr:row>
      <xdr:rowOff>123825</xdr:rowOff>
    </xdr:from>
    <xdr:to>
      <xdr:col>2</xdr:col>
      <xdr:colOff>447675</xdr:colOff>
      <xdr:row>115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47750" y="1985010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ステップ８</a:t>
          </a:r>
        </a:p>
      </xdr:txBody>
    </xdr:sp>
    <xdr:clientData/>
  </xdr:twoCellAnchor>
  <xdr:twoCellAnchor editAs="oneCell">
    <xdr:from>
      <xdr:col>0</xdr:col>
      <xdr:colOff>57150</xdr:colOff>
      <xdr:row>135</xdr:row>
      <xdr:rowOff>66675</xdr:rowOff>
    </xdr:from>
    <xdr:to>
      <xdr:col>8</xdr:col>
      <xdr:colOff>9525</xdr:colOff>
      <xdr:row>150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33934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114300</xdr:colOff>
      <xdr:row>135</xdr:row>
      <xdr:rowOff>133350</xdr:rowOff>
    </xdr:from>
    <xdr:to>
      <xdr:col>2</xdr:col>
      <xdr:colOff>400050</xdr:colOff>
      <xdr:row>136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04875" y="2346007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ステップ１０
</a:t>
          </a:r>
        </a:p>
      </xdr:txBody>
    </xdr:sp>
    <xdr:clientData/>
  </xdr:twoCellAnchor>
  <xdr:twoCellAnchor editAs="oneCell">
    <xdr:from>
      <xdr:col>0</xdr:col>
      <xdr:colOff>47625</xdr:colOff>
      <xdr:row>154</xdr:row>
      <xdr:rowOff>66675</xdr:rowOff>
    </xdr:from>
    <xdr:to>
      <xdr:col>8</xdr:col>
      <xdr:colOff>0</xdr:colOff>
      <xdr:row>169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266509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266700</xdr:colOff>
      <xdr:row>154</xdr:row>
      <xdr:rowOff>133350</xdr:rowOff>
    </xdr:from>
    <xdr:to>
      <xdr:col>3</xdr:col>
      <xdr:colOff>57150</xdr:colOff>
      <xdr:row>155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57275" y="26717625"/>
          <a:ext cx="819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ステップ１１</a:t>
          </a:r>
        </a:p>
      </xdr:txBody>
    </xdr:sp>
    <xdr:clientData/>
  </xdr:twoCellAnchor>
  <xdr:twoCellAnchor editAs="oneCell">
    <xdr:from>
      <xdr:col>0</xdr:col>
      <xdr:colOff>28575</xdr:colOff>
      <xdr:row>173</xdr:row>
      <xdr:rowOff>85725</xdr:rowOff>
    </xdr:from>
    <xdr:to>
      <xdr:col>7</xdr:col>
      <xdr:colOff>762000</xdr:colOff>
      <xdr:row>188</xdr:row>
      <xdr:rowOff>123825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299275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173</xdr:row>
      <xdr:rowOff>123825</xdr:rowOff>
    </xdr:from>
    <xdr:to>
      <xdr:col>4</xdr:col>
      <xdr:colOff>133350</xdr:colOff>
      <xdr:row>174</xdr:row>
      <xdr:rowOff>161925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85875" y="29965650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workbookViewId="0" topLeftCell="A166">
      <selection activeCell="K177" sqref="K177"/>
    </sheetView>
  </sheetViews>
  <sheetFormatPr defaultColWidth="9.00390625" defaultRowHeight="13.5"/>
  <cols>
    <col min="1" max="1" width="10.375" style="0" customWidth="1"/>
    <col min="2" max="2" width="6.50390625" style="0" customWidth="1"/>
    <col min="3" max="3" width="7.00390625" style="0" customWidth="1"/>
    <col min="4" max="4" width="2.00390625" style="0" customWidth="1"/>
    <col min="5" max="5" width="7.125" style="0" customWidth="1"/>
    <col min="7" max="7" width="7.50390625" style="0" customWidth="1"/>
    <col min="8" max="8" width="10.25390625" style="0" customWidth="1"/>
    <col min="9" max="9" width="1.875" style="0" customWidth="1"/>
    <col min="10" max="10" width="4.50390625" style="0" customWidth="1"/>
    <col min="11" max="11" width="6.50390625" style="0" customWidth="1"/>
    <col min="12" max="12" width="10.375" style="0" customWidth="1"/>
    <col min="13" max="13" width="6.375" style="0" customWidth="1"/>
    <col min="14" max="14" width="2.25390625" style="0" customWidth="1"/>
    <col min="15" max="15" width="5.875" style="0" customWidth="1"/>
    <col min="16" max="16" width="10.125" style="0" customWidth="1"/>
    <col min="17" max="17" width="6.125" style="0" customWidth="1"/>
  </cols>
  <sheetData>
    <row r="1" ht="14.25">
      <c r="A1" s="1" t="s">
        <v>0</v>
      </c>
    </row>
    <row r="2" spans="1:3" ht="13.5">
      <c r="A2" s="2" t="s">
        <v>1</v>
      </c>
      <c r="C2" s="3" t="s">
        <v>2</v>
      </c>
    </row>
    <row r="3" spans="1:7" ht="13.5">
      <c r="A3" t="s">
        <v>37</v>
      </c>
      <c r="G3" s="3"/>
    </row>
    <row r="5" ht="13.5">
      <c r="A5" s="20" t="s">
        <v>31</v>
      </c>
    </row>
    <row r="6" spans="1:15" ht="13.5">
      <c r="A6" s="2" t="s">
        <v>3</v>
      </c>
      <c r="K6" s="4" t="s">
        <v>4</v>
      </c>
      <c r="O6" s="5" t="s">
        <v>5</v>
      </c>
    </row>
    <row r="7" spans="1:17" ht="27">
      <c r="A7" s="6" t="s">
        <v>6</v>
      </c>
      <c r="B7" s="6" t="s">
        <v>7</v>
      </c>
      <c r="C7" s="6" t="s">
        <v>8</v>
      </c>
      <c r="E7" s="6" t="s">
        <v>9</v>
      </c>
      <c r="F7" s="7" t="s">
        <v>10</v>
      </c>
      <c r="G7" s="7" t="s">
        <v>11</v>
      </c>
      <c r="H7" s="6" t="s">
        <v>12</v>
      </c>
      <c r="J7" s="9"/>
      <c r="K7" s="8" t="s">
        <v>8</v>
      </c>
      <c r="L7" s="8" t="s">
        <v>6</v>
      </c>
      <c r="M7" s="8" t="s">
        <v>7</v>
      </c>
      <c r="O7" s="6" t="s">
        <v>8</v>
      </c>
      <c r="P7" s="6" t="s">
        <v>6</v>
      </c>
      <c r="Q7" s="6" t="s">
        <v>7</v>
      </c>
    </row>
    <row r="8" spans="1:17" ht="13.5">
      <c r="A8" s="9" t="s">
        <v>13</v>
      </c>
      <c r="B8" s="9">
        <v>150</v>
      </c>
      <c r="C8" s="10">
        <f>RANK(B8,$B$8:$B$19)</f>
        <v>3</v>
      </c>
      <c r="E8" s="11">
        <v>0.01</v>
      </c>
      <c r="F8" s="12">
        <f aca="true" t="shared" si="0" ref="F8:F19">C8+E8</f>
        <v>3.01</v>
      </c>
      <c r="G8" s="13">
        <f>RANK(F8,$F$8:$F$19,1)</f>
        <v>3</v>
      </c>
      <c r="H8" s="9" t="str">
        <f aca="true" t="shared" si="1" ref="H8:H19">A8</f>
        <v>大川　淳二</v>
      </c>
      <c r="J8" s="9">
        <v>1</v>
      </c>
      <c r="K8" s="14">
        <f>VLOOKUP(L8,$A$7:$C$19,3,FALSE)</f>
        <v>1</v>
      </c>
      <c r="L8" s="14" t="str">
        <f>VLOOKUP(J8,$G$7:$H$19,2,FALSE)</f>
        <v>松浦　雄介</v>
      </c>
      <c r="M8" s="14">
        <f>VLOOKUP(L8,$A$7:$C$19,2,FALSE)</f>
        <v>180</v>
      </c>
      <c r="O8" s="13">
        <f>IF(K8&lt;=5,K8,"")</f>
        <v>1</v>
      </c>
      <c r="P8" s="13" t="str">
        <f>IF(K8&lt;=5,L8,"")</f>
        <v>松浦　雄介</v>
      </c>
      <c r="Q8" s="13">
        <f>IF(K8&lt;=5,M8,"")</f>
        <v>180</v>
      </c>
    </row>
    <row r="9" spans="1:17" ht="13.5">
      <c r="A9" s="9" t="s">
        <v>14</v>
      </c>
      <c r="B9" s="9">
        <v>90</v>
      </c>
      <c r="C9" s="9">
        <f aca="true" t="shared" si="2" ref="C9:C18">RANK(B9,$B$8:$B$19)</f>
        <v>8</v>
      </c>
      <c r="E9" s="11">
        <v>0.02</v>
      </c>
      <c r="F9" s="12">
        <f t="shared" si="0"/>
        <v>8.02</v>
      </c>
      <c r="G9" s="13">
        <f aca="true" t="shared" si="3" ref="G9:G19">RANK(F9,$F$8:$F$19,1)</f>
        <v>8</v>
      </c>
      <c r="H9" s="9" t="str">
        <f t="shared" si="1"/>
        <v>金田　洋子</v>
      </c>
      <c r="J9" s="9">
        <v>2</v>
      </c>
      <c r="K9" s="14">
        <f aca="true" t="shared" si="4" ref="K9:K19">VLOOKUP(L9,$A$7:$C$19,3,FALSE)</f>
        <v>2</v>
      </c>
      <c r="L9" s="14" t="str">
        <f aca="true" t="shared" si="5" ref="L9:L19">VLOOKUP(J9,$G$7:$H$19,2,FALSE)</f>
        <v>杉田　佳代</v>
      </c>
      <c r="M9" s="14">
        <f aca="true" t="shared" si="6" ref="M9:M19">VLOOKUP(L9,$A$7:$C$19,2,FALSE)</f>
        <v>170</v>
      </c>
      <c r="O9" s="13">
        <f aca="true" t="shared" si="7" ref="O9:O19">IF(K9&lt;=5,K9,"")</f>
        <v>2</v>
      </c>
      <c r="P9" s="13" t="str">
        <f aca="true" t="shared" si="8" ref="P9:P19">IF(K9&lt;=5,L9,"")</f>
        <v>杉田　佳代</v>
      </c>
      <c r="Q9" s="13">
        <f aca="true" t="shared" si="9" ref="Q9:Q19">IF(K9&lt;=5,M9,"")</f>
        <v>170</v>
      </c>
    </row>
    <row r="10" spans="1:17" ht="13.5">
      <c r="A10" s="9" t="s">
        <v>15</v>
      </c>
      <c r="B10" s="9">
        <v>80</v>
      </c>
      <c r="C10" s="15">
        <f t="shared" si="2"/>
        <v>9</v>
      </c>
      <c r="E10" s="11">
        <v>0.03</v>
      </c>
      <c r="F10" s="12">
        <f t="shared" si="0"/>
        <v>9.03</v>
      </c>
      <c r="G10" s="13">
        <f t="shared" si="3"/>
        <v>9</v>
      </c>
      <c r="H10" s="9" t="str">
        <f t="shared" si="1"/>
        <v>近藤　智代</v>
      </c>
      <c r="J10" s="9">
        <v>3</v>
      </c>
      <c r="K10" s="14">
        <f t="shared" si="4"/>
        <v>3</v>
      </c>
      <c r="L10" s="14" t="str">
        <f t="shared" si="5"/>
        <v>大川　淳二</v>
      </c>
      <c r="M10" s="14">
        <f t="shared" si="6"/>
        <v>150</v>
      </c>
      <c r="O10" s="13">
        <f t="shared" si="7"/>
        <v>3</v>
      </c>
      <c r="P10" s="13" t="str">
        <f t="shared" si="8"/>
        <v>大川　淳二</v>
      </c>
      <c r="Q10" s="13">
        <f t="shared" si="9"/>
        <v>150</v>
      </c>
    </row>
    <row r="11" spans="1:17" ht="13.5">
      <c r="A11" s="9" t="s">
        <v>16</v>
      </c>
      <c r="B11" s="9">
        <v>130</v>
      </c>
      <c r="C11" s="16">
        <f t="shared" si="2"/>
        <v>5</v>
      </c>
      <c r="E11" s="11">
        <v>0.04</v>
      </c>
      <c r="F11" s="12">
        <f t="shared" si="0"/>
        <v>5.04</v>
      </c>
      <c r="G11" s="13">
        <f t="shared" si="3"/>
        <v>5</v>
      </c>
      <c r="H11" s="9" t="str">
        <f t="shared" si="1"/>
        <v>桜井　忠</v>
      </c>
      <c r="J11" s="9">
        <v>4</v>
      </c>
      <c r="K11" s="14">
        <f t="shared" si="4"/>
        <v>3</v>
      </c>
      <c r="L11" s="14" t="str">
        <f t="shared" si="5"/>
        <v>本田　澄夫</v>
      </c>
      <c r="M11" s="14">
        <f t="shared" si="6"/>
        <v>150</v>
      </c>
      <c r="O11" s="13">
        <f t="shared" si="7"/>
        <v>3</v>
      </c>
      <c r="P11" s="13" t="str">
        <f t="shared" si="8"/>
        <v>本田　澄夫</v>
      </c>
      <c r="Q11" s="13">
        <f t="shared" si="9"/>
        <v>150</v>
      </c>
    </row>
    <row r="12" spans="1:17" ht="13.5">
      <c r="A12" s="9" t="s">
        <v>17</v>
      </c>
      <c r="B12" s="9">
        <v>170</v>
      </c>
      <c r="C12" s="9">
        <f t="shared" si="2"/>
        <v>2</v>
      </c>
      <c r="E12" s="11">
        <v>0.05</v>
      </c>
      <c r="F12" s="12">
        <f t="shared" si="0"/>
        <v>2.05</v>
      </c>
      <c r="G12" s="13">
        <f t="shared" si="3"/>
        <v>2</v>
      </c>
      <c r="H12" s="9" t="str">
        <f t="shared" si="1"/>
        <v>杉田　佳代</v>
      </c>
      <c r="J12" s="9">
        <v>5</v>
      </c>
      <c r="K12" s="14">
        <f t="shared" si="4"/>
        <v>5</v>
      </c>
      <c r="L12" s="14" t="str">
        <f t="shared" si="5"/>
        <v>桜井　忠</v>
      </c>
      <c r="M12" s="14">
        <f t="shared" si="6"/>
        <v>130</v>
      </c>
      <c r="O12" s="13">
        <f t="shared" si="7"/>
        <v>5</v>
      </c>
      <c r="P12" s="13" t="str">
        <f t="shared" si="8"/>
        <v>桜井　忠</v>
      </c>
      <c r="Q12" s="13">
        <f t="shared" si="9"/>
        <v>130</v>
      </c>
    </row>
    <row r="13" spans="1:17" ht="13.5">
      <c r="A13" s="9" t="s">
        <v>18</v>
      </c>
      <c r="B13" s="9">
        <v>80</v>
      </c>
      <c r="C13" s="15">
        <f t="shared" si="2"/>
        <v>9</v>
      </c>
      <c r="E13" s="11">
        <v>0.06</v>
      </c>
      <c r="F13" s="12">
        <f t="shared" si="0"/>
        <v>9.06</v>
      </c>
      <c r="G13" s="13">
        <f t="shared" si="3"/>
        <v>10</v>
      </c>
      <c r="H13" s="9" t="str">
        <f t="shared" si="1"/>
        <v>鈴木　美雪</v>
      </c>
      <c r="J13" s="9">
        <v>6</v>
      </c>
      <c r="K13" s="14">
        <f t="shared" si="4"/>
        <v>5</v>
      </c>
      <c r="L13" s="14" t="str">
        <f t="shared" si="5"/>
        <v>水沼　幸子</v>
      </c>
      <c r="M13" s="14">
        <f t="shared" si="6"/>
        <v>130</v>
      </c>
      <c r="O13" s="13">
        <f t="shared" si="7"/>
        <v>5</v>
      </c>
      <c r="P13" s="13" t="str">
        <f t="shared" si="8"/>
        <v>水沼　幸子</v>
      </c>
      <c r="Q13" s="13">
        <f t="shared" si="9"/>
        <v>130</v>
      </c>
    </row>
    <row r="14" spans="1:17" ht="13.5">
      <c r="A14" s="9" t="s">
        <v>19</v>
      </c>
      <c r="B14" s="9">
        <v>100</v>
      </c>
      <c r="C14" s="9">
        <f t="shared" si="2"/>
        <v>7</v>
      </c>
      <c r="E14" s="11">
        <v>0.07</v>
      </c>
      <c r="F14" s="12">
        <f t="shared" si="0"/>
        <v>7.07</v>
      </c>
      <c r="G14" s="13">
        <f t="shared" si="3"/>
        <v>7</v>
      </c>
      <c r="H14" s="9" t="str">
        <f t="shared" si="1"/>
        <v>林　啓太</v>
      </c>
      <c r="J14" s="9">
        <v>7</v>
      </c>
      <c r="K14" s="14">
        <f t="shared" si="4"/>
        <v>7</v>
      </c>
      <c r="L14" s="14" t="str">
        <f t="shared" si="5"/>
        <v>林　啓太</v>
      </c>
      <c r="M14" s="14">
        <f t="shared" si="6"/>
        <v>100</v>
      </c>
      <c r="O14" s="9">
        <f t="shared" si="7"/>
      </c>
      <c r="P14" s="9">
        <f t="shared" si="8"/>
      </c>
      <c r="Q14" s="9">
        <f t="shared" si="9"/>
      </c>
    </row>
    <row r="15" spans="1:18" ht="13.5">
      <c r="A15" s="9" t="s">
        <v>20</v>
      </c>
      <c r="B15" s="9">
        <v>150</v>
      </c>
      <c r="C15" s="10">
        <f t="shared" si="2"/>
        <v>3</v>
      </c>
      <c r="E15" s="11">
        <v>0.08</v>
      </c>
      <c r="F15" s="12">
        <f t="shared" si="0"/>
        <v>3.08</v>
      </c>
      <c r="G15" s="13">
        <f t="shared" si="3"/>
        <v>4</v>
      </c>
      <c r="H15" s="9" t="str">
        <f t="shared" si="1"/>
        <v>本田　澄夫</v>
      </c>
      <c r="J15" s="9">
        <v>8</v>
      </c>
      <c r="K15" s="14">
        <f t="shared" si="4"/>
        <v>8</v>
      </c>
      <c r="L15" s="14" t="str">
        <f t="shared" si="5"/>
        <v>金田　洋子</v>
      </c>
      <c r="M15" s="14">
        <f t="shared" si="6"/>
        <v>90</v>
      </c>
      <c r="O15" s="24" t="s">
        <v>21</v>
      </c>
      <c r="P15" s="25"/>
      <c r="Q15" s="25"/>
      <c r="R15" s="25"/>
    </row>
    <row r="16" spans="1:17" ht="13.5">
      <c r="A16" s="9" t="s">
        <v>22</v>
      </c>
      <c r="B16" s="9">
        <v>50</v>
      </c>
      <c r="C16" s="9">
        <f t="shared" si="2"/>
        <v>12</v>
      </c>
      <c r="E16" s="11">
        <v>0.09</v>
      </c>
      <c r="F16" s="12">
        <f t="shared" si="0"/>
        <v>12.09</v>
      </c>
      <c r="G16" s="13">
        <f t="shared" si="3"/>
        <v>12</v>
      </c>
      <c r="H16" s="9" t="str">
        <f t="shared" si="1"/>
        <v>巻　浩二郎</v>
      </c>
      <c r="J16" s="9">
        <v>9</v>
      </c>
      <c r="K16" s="14">
        <f t="shared" si="4"/>
        <v>9</v>
      </c>
      <c r="L16" s="14" t="str">
        <f t="shared" si="5"/>
        <v>近藤　智代</v>
      </c>
      <c r="M16" s="14">
        <f t="shared" si="6"/>
        <v>80</v>
      </c>
      <c r="O16" s="9"/>
      <c r="P16" s="9">
        <f t="shared" si="8"/>
      </c>
      <c r="Q16" s="9">
        <f t="shared" si="9"/>
      </c>
    </row>
    <row r="17" spans="1:17" ht="13.5">
      <c r="A17" s="9" t="s">
        <v>23</v>
      </c>
      <c r="B17" s="9">
        <v>180</v>
      </c>
      <c r="C17" s="9">
        <f t="shared" si="2"/>
        <v>1</v>
      </c>
      <c r="E17" s="11">
        <v>0.1</v>
      </c>
      <c r="F17" s="12">
        <f t="shared" si="0"/>
        <v>1.1</v>
      </c>
      <c r="G17" s="13">
        <f t="shared" si="3"/>
        <v>1</v>
      </c>
      <c r="H17" s="9" t="str">
        <f t="shared" si="1"/>
        <v>松浦　雄介</v>
      </c>
      <c r="J17" s="9">
        <v>10</v>
      </c>
      <c r="K17" s="14">
        <f t="shared" si="4"/>
        <v>9</v>
      </c>
      <c r="L17" s="14" t="str">
        <f t="shared" si="5"/>
        <v>鈴木　美雪</v>
      </c>
      <c r="M17" s="14">
        <f t="shared" si="6"/>
        <v>80</v>
      </c>
      <c r="O17" s="9">
        <f t="shared" si="7"/>
      </c>
      <c r="P17" s="9">
        <f t="shared" si="8"/>
      </c>
      <c r="Q17" s="9">
        <f t="shared" si="9"/>
      </c>
    </row>
    <row r="18" spans="1:17" ht="13.5">
      <c r="A18" s="9" t="s">
        <v>24</v>
      </c>
      <c r="B18" s="9">
        <v>130</v>
      </c>
      <c r="C18" s="16">
        <f t="shared" si="2"/>
        <v>5</v>
      </c>
      <c r="E18" s="11">
        <v>0.11</v>
      </c>
      <c r="F18" s="12">
        <f t="shared" si="0"/>
        <v>5.11</v>
      </c>
      <c r="G18" s="13">
        <f t="shared" si="3"/>
        <v>6</v>
      </c>
      <c r="H18" s="9" t="str">
        <f t="shared" si="1"/>
        <v>水沼　幸子</v>
      </c>
      <c r="J18" s="9">
        <v>11</v>
      </c>
      <c r="K18" s="14">
        <f t="shared" si="4"/>
        <v>11</v>
      </c>
      <c r="L18" s="14" t="str">
        <f t="shared" si="5"/>
        <v>悠木　博</v>
      </c>
      <c r="M18" s="14">
        <f t="shared" si="6"/>
        <v>60</v>
      </c>
      <c r="O18" s="9">
        <f t="shared" si="7"/>
      </c>
      <c r="P18" s="9">
        <f t="shared" si="8"/>
      </c>
      <c r="Q18" s="9">
        <f t="shared" si="9"/>
      </c>
    </row>
    <row r="19" spans="1:17" ht="13.5">
      <c r="A19" s="9" t="s">
        <v>25</v>
      </c>
      <c r="B19" s="9">
        <v>60</v>
      </c>
      <c r="C19" s="21">
        <f>RANK(B19,$B$8:$B$19)</f>
        <v>11</v>
      </c>
      <c r="E19" s="11">
        <v>0.12</v>
      </c>
      <c r="F19" s="12">
        <f t="shared" si="0"/>
        <v>11.12</v>
      </c>
      <c r="G19" s="13">
        <f t="shared" si="3"/>
        <v>11</v>
      </c>
      <c r="H19" s="9" t="str">
        <f t="shared" si="1"/>
        <v>悠木　博</v>
      </c>
      <c r="J19" s="9">
        <v>12</v>
      </c>
      <c r="K19" s="14">
        <f t="shared" si="4"/>
        <v>12</v>
      </c>
      <c r="L19" s="14" t="str">
        <f t="shared" si="5"/>
        <v>巻　浩二郎</v>
      </c>
      <c r="M19" s="14">
        <f t="shared" si="6"/>
        <v>50</v>
      </c>
      <c r="O19" s="17">
        <f t="shared" si="7"/>
      </c>
      <c r="P19" s="17">
        <f t="shared" si="8"/>
      </c>
      <c r="Q19" s="17">
        <f t="shared" si="9"/>
      </c>
    </row>
    <row r="20" spans="1:16" ht="13.5">
      <c r="A20" s="23" t="s">
        <v>39</v>
      </c>
      <c r="B20" s="22" t="s">
        <v>38</v>
      </c>
      <c r="F20" t="s">
        <v>40</v>
      </c>
      <c r="J20" t="s">
        <v>41</v>
      </c>
      <c r="P20" t="s">
        <v>44</v>
      </c>
    </row>
    <row r="21" spans="1:16" ht="13.5">
      <c r="A21" s="18" t="s">
        <v>26</v>
      </c>
      <c r="J21" t="s">
        <v>42</v>
      </c>
      <c r="P21" t="s">
        <v>45</v>
      </c>
    </row>
    <row r="22" spans="1:16" ht="13.5">
      <c r="A22" s="18" t="s">
        <v>27</v>
      </c>
      <c r="J22" t="s">
        <v>43</v>
      </c>
      <c r="P22" t="s">
        <v>46</v>
      </c>
    </row>
    <row r="23" ht="13.5">
      <c r="A23" t="s">
        <v>32</v>
      </c>
    </row>
    <row r="24" spans="1:9" ht="13.5">
      <c r="A24" t="s">
        <v>33</v>
      </c>
      <c r="I24" t="s">
        <v>4</v>
      </c>
    </row>
    <row r="25" spans="1:9" ht="13.5">
      <c r="A25" t="s">
        <v>34</v>
      </c>
      <c r="I25" t="s">
        <v>28</v>
      </c>
    </row>
    <row r="26" spans="1:9" ht="13.5">
      <c r="A26" t="s">
        <v>35</v>
      </c>
      <c r="F26" s="19"/>
      <c r="I26" t="s">
        <v>29</v>
      </c>
    </row>
    <row r="27" spans="1:9" ht="13.5">
      <c r="A27" t="s">
        <v>36</v>
      </c>
      <c r="I27" t="s">
        <v>30</v>
      </c>
    </row>
    <row r="29" ht="13.5">
      <c r="A29" t="s">
        <v>47</v>
      </c>
    </row>
    <row r="30" ht="13.5">
      <c r="A30" t="s">
        <v>48</v>
      </c>
    </row>
    <row r="47" ht="13.5">
      <c r="A47" t="s">
        <v>49</v>
      </c>
    </row>
    <row r="48" ht="13.5">
      <c r="B48" t="s">
        <v>50</v>
      </c>
    </row>
    <row r="49" ht="13.5">
      <c r="A49" t="s">
        <v>51</v>
      </c>
    </row>
    <row r="50" ht="13.5">
      <c r="A50" t="s">
        <v>52</v>
      </c>
    </row>
    <row r="51" ht="13.5">
      <c r="A51" t="s">
        <v>53</v>
      </c>
    </row>
    <row r="52" ht="13.5">
      <c r="A52" t="s">
        <v>54</v>
      </c>
    </row>
    <row r="53" ht="13.5">
      <c r="A53" t="s">
        <v>55</v>
      </c>
    </row>
    <row r="70" ht="13.5">
      <c r="A70" t="s">
        <v>56</v>
      </c>
    </row>
    <row r="71" ht="13.5">
      <c r="A71" t="s">
        <v>57</v>
      </c>
    </row>
    <row r="72" ht="13.5">
      <c r="A72" t="s">
        <v>58</v>
      </c>
    </row>
    <row r="73" ht="13.5">
      <c r="A73" t="s">
        <v>59</v>
      </c>
    </row>
    <row r="74" ht="13.5">
      <c r="A74" t="s">
        <v>60</v>
      </c>
    </row>
    <row r="92" ht="13.5">
      <c r="A92" t="s">
        <v>61</v>
      </c>
    </row>
    <row r="93" ht="13.5">
      <c r="A93" t="s">
        <v>62</v>
      </c>
    </row>
    <row r="94" ht="13.5">
      <c r="A94" t="s">
        <v>63</v>
      </c>
    </row>
    <row r="95" ht="13.5">
      <c r="A95" t="s">
        <v>64</v>
      </c>
    </row>
    <row r="113" ht="13.5">
      <c r="A113" t="s">
        <v>65</v>
      </c>
    </row>
    <row r="114" ht="13.5">
      <c r="A114" t="s">
        <v>66</v>
      </c>
    </row>
    <row r="132" ht="13.5">
      <c r="A132" t="s">
        <v>67</v>
      </c>
    </row>
    <row r="133" ht="13.5">
      <c r="A133" t="s">
        <v>68</v>
      </c>
    </row>
    <row r="134" ht="13.5">
      <c r="A134" t="s">
        <v>69</v>
      </c>
    </row>
    <row r="135" ht="13.5">
      <c r="A135" t="s">
        <v>73</v>
      </c>
    </row>
    <row r="152" ht="13.5">
      <c r="A152" t="s">
        <v>70</v>
      </c>
    </row>
    <row r="153" ht="13.5">
      <c r="A153" t="s">
        <v>71</v>
      </c>
    </row>
    <row r="154" ht="13.5">
      <c r="A154" t="s">
        <v>72</v>
      </c>
    </row>
    <row r="171" ht="13.5">
      <c r="A171" t="s">
        <v>74</v>
      </c>
    </row>
    <row r="172" ht="13.5">
      <c r="A172" t="s">
        <v>75</v>
      </c>
    </row>
    <row r="173" ht="13.5">
      <c r="A173" t="s">
        <v>76</v>
      </c>
    </row>
  </sheetData>
  <mergeCells count="1">
    <mergeCell ref="O15:R1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cp:lastPrinted>2009-09-06T06:29:11Z</cp:lastPrinted>
  <dcterms:created xsi:type="dcterms:W3CDTF">2009-08-27T07:51:05Z</dcterms:created>
  <dcterms:modified xsi:type="dcterms:W3CDTF">2009-09-06T06:34:26Z</dcterms:modified>
  <cp:category/>
  <cp:version/>
  <cp:contentType/>
  <cp:contentStatus/>
</cp:coreProperties>
</file>